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0730" windowHeight="11460" tabRatio="756" firstSheet="2" activeTab="2"/>
  </bookViews>
  <sheets>
    <sheet name="Лист1" sheetId="1" state="hidden" r:id="rId1"/>
    <sheet name="Лист2" sheetId="2" state="hidden" r:id="rId2"/>
    <sheet name="вкр" sheetId="7" r:id="rId3"/>
  </sheets>
  <definedNames>
    <definedName name="_xlnm.Print_Area" localSheetId="2">вкр!$A$1:$F$19</definedName>
  </definedNames>
  <calcPr calcId="145621"/>
</workbook>
</file>

<file path=xl/calcChain.xml><?xml version="1.0" encoding="utf-8"?>
<calcChain xmlns="http://schemas.openxmlformats.org/spreadsheetml/2006/main">
  <c r="E16" i="7" l="1"/>
  <c r="F12" i="7" l="1"/>
  <c r="F10" i="7" l="1"/>
  <c r="F11" i="7"/>
  <c r="F13" i="7"/>
  <c r="F14" i="7"/>
  <c r="F15" i="7"/>
  <c r="F9" i="7"/>
  <c r="F16" i="7" l="1"/>
  <c r="D14" i="2"/>
  <c r="D13" i="2"/>
  <c r="D12" i="2"/>
  <c r="D11" i="2"/>
  <c r="C16" i="1"/>
  <c r="C15" i="1"/>
  <c r="C14" i="1"/>
  <c r="N13" i="1"/>
  <c r="P13" i="1" s="1"/>
  <c r="C13" i="1" s="1"/>
  <c r="N12" i="1"/>
  <c r="P12" i="1" s="1"/>
  <c r="C12" i="1" s="1"/>
  <c r="N11" i="1"/>
  <c r="P11" i="1" s="1"/>
  <c r="N10" i="1"/>
  <c r="P10" i="1" s="1"/>
  <c r="N9" i="1"/>
  <c r="C9" i="1"/>
  <c r="N8" i="1"/>
  <c r="P8" i="1" s="1"/>
  <c r="C8" i="1" s="1"/>
  <c r="N7" i="1"/>
  <c r="P7" i="1" s="1"/>
  <c r="C7" i="1" s="1"/>
  <c r="N6" i="1"/>
  <c r="P6" i="1" s="1"/>
  <c r="C6" i="1" s="1"/>
  <c r="C5" i="1"/>
  <c r="C17" i="1" l="1"/>
  <c r="D15" i="2"/>
</calcChain>
</file>

<file path=xl/sharedStrings.xml><?xml version="1.0" encoding="utf-8"?>
<sst xmlns="http://schemas.openxmlformats.org/spreadsheetml/2006/main" count="105" uniqueCount="62">
  <si>
    <t>Адрес</t>
  </si>
  <si>
    <t>Ремонт газона</t>
  </si>
  <si>
    <t>стоимость (тыс.руб.)</t>
  </si>
  <si>
    <t>Посадка кустарников</t>
  </si>
  <si>
    <t>Ремонт асфальтобетонного покрытия</t>
  </si>
  <si>
    <t>Замена бортового камня</t>
  </si>
  <si>
    <t>Устройство контейнерных площадок</t>
  </si>
  <si>
    <t>Устройство резинового покрытия</t>
  </si>
  <si>
    <t>Изготовление и установка МАФ</t>
  </si>
  <si>
    <t>Устройство парковочных карманов</t>
  </si>
  <si>
    <t>Устройство вазонов</t>
  </si>
  <si>
    <t>Стоимость двора</t>
  </si>
  <si>
    <t>Н. Ополчения, д.41</t>
  </si>
  <si>
    <t>качели, карусель, песочница , балансир, горка</t>
  </si>
  <si>
    <t>установка садового камня</t>
  </si>
  <si>
    <t>устройство новых пешеходных дорожек</t>
  </si>
  <si>
    <t>Вершинина, д.10</t>
  </si>
  <si>
    <t>тротуар</t>
  </si>
  <si>
    <t>из них</t>
  </si>
  <si>
    <t>проезжая часть</t>
  </si>
  <si>
    <t>Рогова, д.15, корп.2</t>
  </si>
  <si>
    <t xml:space="preserve">карусель, </t>
  </si>
  <si>
    <t>Конева, д.12</t>
  </si>
  <si>
    <t>Установка декоративного ограждения</t>
  </si>
  <si>
    <t>горка</t>
  </si>
  <si>
    <t>3 садовых дивана, 3 урны</t>
  </si>
  <si>
    <t xml:space="preserve">посадка рассады </t>
  </si>
  <si>
    <t>ул. М. Бирюзова, д. 21; д. 23; д. 25; д. 27; д. 29; ул. М. Конева, д. 9; ул. М. Соколовского, д. 6; ул. М. Мерецкова, д. 6; д. 8; д. 10; д. 12</t>
  </si>
  <si>
    <t>Малиновского, д.6, корп.1</t>
  </si>
  <si>
    <t>Малиновского, д.6, корп.2</t>
  </si>
  <si>
    <t>Тепличный пер, д.5</t>
  </si>
  <si>
    <t>качели, карусель, средний игровой комплекс, песочница, балансир</t>
  </si>
  <si>
    <t>Левченко, д.4</t>
  </si>
  <si>
    <t>Василевского, д.15</t>
  </si>
  <si>
    <t>тренажеры</t>
  </si>
  <si>
    <t>Авиационная, д.59</t>
  </si>
  <si>
    <t>№ п/п</t>
  </si>
  <si>
    <t>1-й Волоколамский, д.7, корп.2</t>
  </si>
  <si>
    <t>№п/п</t>
  </si>
  <si>
    <t>Новикова д. 2 корп.2</t>
  </si>
  <si>
    <t>Бирюзова д. 8 к. 1</t>
  </si>
  <si>
    <t>Берзарина д. 6 к. 1</t>
  </si>
  <si>
    <t>Расплетина д. 4 к. 4</t>
  </si>
  <si>
    <t>3-й Волоколамский д.10 к.1</t>
  </si>
  <si>
    <t>1-й Волоколамский д. 6 к. 2</t>
  </si>
  <si>
    <t>Рыбалко д. 9</t>
  </si>
  <si>
    <t>Ед. изм.</t>
  </si>
  <si>
    <t>Нат. показ.</t>
  </si>
  <si>
    <t>Сумма объекта      СМР (тыс. руб.)</t>
  </si>
  <si>
    <t>шт.</t>
  </si>
  <si>
    <t>Вид работ</t>
  </si>
  <si>
    <t>Балконы, ремонт</t>
  </si>
  <si>
    <t>ИТОГО</t>
  </si>
  <si>
    <t>В.Н.Горностаев</t>
  </si>
  <si>
    <t xml:space="preserve">Адресный перечень многоквартирных домов, запланированных для включения в программу выборочного капитального ремонта в рамках Постановления Правительства Москвы 849-ПП находящихся в неудовлетворительном состоянии по которым поступило наибольшее количество жалоб жителей в органы исполнительной власти и порталы Правительства Москвы </t>
  </si>
  <si>
    <t xml:space="preserve">Главный инженер ГБУ </t>
  </si>
  <si>
    <t>"Жилищник района Щукино"</t>
  </si>
  <si>
    <t xml:space="preserve">                                                   «___» ___________ 2014 г.</t>
  </si>
  <si>
    <t xml:space="preserve">      «УТВЕРЖДАЮ»</t>
  </si>
  <si>
    <t>Первый заместитель главы управы</t>
  </si>
  <si>
    <t>района Щукино</t>
  </si>
  <si>
    <t>______________ Д.Т. Садретдинов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</si>
</sst>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2" borderId="0" xfId="0" applyFont="1" applyFill="1"/>
    <xf numFmtId="0" fontId="1" fillId="2" borderId="8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1" fillId="2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/>
    <xf numFmtId="0" fontId="1" fillId="2" borderId="2" xfId="0" applyFont="1" applyFill="1" applyBorder="1" applyAlignment="1">
      <alignment wrapText="1"/>
    </xf>
    <xf numFmtId="0" fontId="3" fillId="0" borderId="3" xfId="0" applyFont="1" applyBorder="1" applyAlignme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textRotation="90" wrapText="1"/>
    </xf>
    <xf numFmtId="0" fontId="0" fillId="0" borderId="3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textRotation="90" wrapText="1"/>
    </xf>
    <xf numFmtId="0" fontId="6" fillId="2" borderId="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2" borderId="0" xfId="0" applyFont="1" applyFill="1"/>
    <xf numFmtId="0" fontId="0" fillId="2" borderId="0" xfId="0" applyFill="1"/>
    <xf numFmtId="0" fontId="7" fillId="0" borderId="0" xfId="0" applyFont="1" applyAlignment="1">
      <alignment horizontal="left"/>
    </xf>
    <xf numFmtId="0" fontId="9" fillId="2" borderId="0" xfId="0" applyFont="1" applyFill="1"/>
    <xf numFmtId="0" fontId="7" fillId="0" borderId="0" xfId="0" applyFont="1" applyAlignment="1"/>
    <xf numFmtId="0" fontId="1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18"/>
  <sheetViews>
    <sheetView workbookViewId="0">
      <selection activeCell="A3" sqref="A3:AH18"/>
    </sheetView>
  </sheetViews>
  <sheetFormatPr defaultRowHeight="15" x14ac:dyDescent="0.25"/>
  <cols>
    <col min="1" max="1" width="4.140625" customWidth="1"/>
    <col min="2" max="2" width="32.28515625" customWidth="1"/>
    <col min="9" max="25" width="0" hidden="1" customWidth="1"/>
  </cols>
  <sheetData>
    <row r="3" spans="1:40" ht="15" customHeight="1" x14ac:dyDescent="0.25">
      <c r="A3" s="37" t="s">
        <v>36</v>
      </c>
      <c r="B3" s="35" t="s">
        <v>0</v>
      </c>
      <c r="C3" s="39" t="s">
        <v>11</v>
      </c>
      <c r="D3" s="33" t="s">
        <v>1</v>
      </c>
      <c r="E3" s="43" t="s">
        <v>2</v>
      </c>
      <c r="F3" s="43" t="s">
        <v>23</v>
      </c>
      <c r="G3" s="43" t="s">
        <v>2</v>
      </c>
      <c r="H3" s="33" t="s">
        <v>3</v>
      </c>
      <c r="I3" s="43" t="s">
        <v>2</v>
      </c>
      <c r="J3" s="43" t="s">
        <v>4</v>
      </c>
      <c r="K3" s="40" t="s">
        <v>18</v>
      </c>
      <c r="L3" s="41"/>
      <c r="M3" s="42"/>
      <c r="N3" s="7"/>
      <c r="O3" s="7"/>
      <c r="P3" s="33" t="s">
        <v>2</v>
      </c>
      <c r="Q3" s="33" t="s">
        <v>5</v>
      </c>
      <c r="R3" s="33" t="s">
        <v>2</v>
      </c>
      <c r="S3" s="33" t="s">
        <v>14</v>
      </c>
      <c r="T3" s="33" t="s">
        <v>2</v>
      </c>
      <c r="U3" s="33" t="s">
        <v>15</v>
      </c>
      <c r="V3" s="33" t="s">
        <v>2</v>
      </c>
      <c r="W3" s="33" t="s">
        <v>6</v>
      </c>
      <c r="X3" s="33" t="s">
        <v>2</v>
      </c>
      <c r="Y3" s="33" t="s">
        <v>7</v>
      </c>
      <c r="Z3" s="33" t="s">
        <v>2</v>
      </c>
      <c r="AA3" s="33" t="s">
        <v>8</v>
      </c>
      <c r="AB3" s="33" t="s">
        <v>2</v>
      </c>
      <c r="AC3" s="33" t="s">
        <v>9</v>
      </c>
      <c r="AD3" s="33" t="s">
        <v>2</v>
      </c>
      <c r="AE3" s="33" t="s">
        <v>26</v>
      </c>
      <c r="AF3" s="33" t="s">
        <v>2</v>
      </c>
      <c r="AG3" s="33" t="s">
        <v>10</v>
      </c>
      <c r="AH3" s="33" t="s">
        <v>2</v>
      </c>
      <c r="AI3" s="2"/>
      <c r="AJ3" s="2"/>
      <c r="AK3" s="2"/>
      <c r="AL3" s="2"/>
      <c r="AM3" s="2"/>
      <c r="AN3" s="2"/>
    </row>
    <row r="4" spans="1:40" s="5" customFormat="1" ht="49.5" x14ac:dyDescent="0.25">
      <c r="A4" s="38"/>
      <c r="B4" s="36"/>
      <c r="C4" s="34"/>
      <c r="D4" s="36"/>
      <c r="E4" s="36"/>
      <c r="F4" s="36"/>
      <c r="G4" s="36"/>
      <c r="H4" s="36"/>
      <c r="I4" s="36"/>
      <c r="J4" s="36"/>
      <c r="K4" s="3" t="s">
        <v>17</v>
      </c>
      <c r="L4" s="3"/>
      <c r="M4" s="3" t="s">
        <v>19</v>
      </c>
      <c r="N4" s="8"/>
      <c r="O4" s="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4"/>
      <c r="AJ4" s="4"/>
      <c r="AK4" s="4"/>
      <c r="AL4" s="4"/>
      <c r="AM4" s="4"/>
      <c r="AN4" s="4"/>
    </row>
    <row r="5" spans="1:40" ht="15.75" x14ac:dyDescent="0.25">
      <c r="A5" s="1">
        <v>1</v>
      </c>
      <c r="B5" s="1" t="s">
        <v>12</v>
      </c>
      <c r="C5" s="1">
        <f>E5+G5+I5+R5+T5+V5+X5+Z5+AB5+AD5+AF5+AH5+P5</f>
        <v>861.2</v>
      </c>
      <c r="D5" s="1">
        <v>200</v>
      </c>
      <c r="E5" s="1">
        <v>120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152</v>
      </c>
      <c r="T5" s="1">
        <v>91.2</v>
      </c>
      <c r="U5" s="1">
        <v>100</v>
      </c>
      <c r="V5" s="1">
        <v>120</v>
      </c>
      <c r="W5" s="1"/>
      <c r="X5" s="1"/>
      <c r="Y5" s="1">
        <v>150</v>
      </c>
      <c r="Z5" s="1">
        <v>375</v>
      </c>
      <c r="AA5" s="1">
        <v>5</v>
      </c>
      <c r="AB5" s="1">
        <v>155</v>
      </c>
      <c r="AC5" s="1"/>
      <c r="AD5" s="1"/>
      <c r="AE5" s="1"/>
      <c r="AF5" s="1"/>
      <c r="AG5" s="1"/>
      <c r="AH5" s="1"/>
      <c r="AI5" s="2" t="s">
        <v>13</v>
      </c>
      <c r="AJ5" s="2"/>
      <c r="AK5" s="2"/>
      <c r="AL5" s="2"/>
      <c r="AM5" s="2"/>
      <c r="AN5" s="2"/>
    </row>
    <row r="6" spans="1:40" ht="15.75" x14ac:dyDescent="0.25">
      <c r="A6" s="1">
        <v>2</v>
      </c>
      <c r="B6" s="1" t="s">
        <v>16</v>
      </c>
      <c r="C6" s="1">
        <f t="shared" ref="C6:C16" si="0">E6+G6+I6+R6+T6+V6+X6+Z6+AB6+AD6+AF6+AH6+P6</f>
        <v>826.69999999999993</v>
      </c>
      <c r="D6" s="1"/>
      <c r="E6" s="1"/>
      <c r="F6" s="1"/>
      <c r="G6" s="1"/>
      <c r="H6" s="1"/>
      <c r="I6" s="1"/>
      <c r="J6" s="1">
        <v>1181</v>
      </c>
      <c r="K6" s="1">
        <v>160</v>
      </c>
      <c r="L6" s="1">
        <v>192</v>
      </c>
      <c r="M6" s="1">
        <v>1021</v>
      </c>
      <c r="N6" s="1">
        <f t="shared" ref="N6:N13" si="1">K6+M6</f>
        <v>1181</v>
      </c>
      <c r="O6" s="1">
        <v>0.7</v>
      </c>
      <c r="P6" s="1">
        <f>N6*O6</f>
        <v>826.69999999999993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"/>
      <c r="AJ6" s="2"/>
      <c r="AK6" s="2"/>
      <c r="AL6" s="2"/>
      <c r="AM6" s="2"/>
      <c r="AN6" s="2"/>
    </row>
    <row r="7" spans="1:40" ht="15.75" x14ac:dyDescent="0.25">
      <c r="A7" s="1">
        <v>3</v>
      </c>
      <c r="B7" s="1" t="s">
        <v>20</v>
      </c>
      <c r="C7" s="1">
        <f t="shared" si="0"/>
        <v>630</v>
      </c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1"/>
        <v>0</v>
      </c>
      <c r="O7" s="1">
        <v>0.7</v>
      </c>
      <c r="P7" s="1">
        <f t="shared" ref="P7:P13" si="2">N7*O7</f>
        <v>0</v>
      </c>
      <c r="Q7" s="1"/>
      <c r="R7" s="1"/>
      <c r="S7" s="1">
        <v>90</v>
      </c>
      <c r="T7" s="1">
        <v>54</v>
      </c>
      <c r="U7" s="1">
        <v>30</v>
      </c>
      <c r="V7" s="1">
        <v>36</v>
      </c>
      <c r="W7" s="1"/>
      <c r="X7" s="1"/>
      <c r="Y7" s="1">
        <v>190</v>
      </c>
      <c r="Z7" s="1">
        <v>475</v>
      </c>
      <c r="AA7" s="1">
        <v>2</v>
      </c>
      <c r="AB7" s="1">
        <v>65</v>
      </c>
      <c r="AC7" s="1"/>
      <c r="AD7" s="1"/>
      <c r="AE7" s="1"/>
      <c r="AF7" s="1"/>
      <c r="AG7" s="1"/>
      <c r="AH7" s="1"/>
      <c r="AI7" s="2" t="s">
        <v>21</v>
      </c>
      <c r="AJ7" s="2" t="s">
        <v>24</v>
      </c>
      <c r="AK7" s="2"/>
      <c r="AL7" s="2"/>
      <c r="AM7" s="2"/>
      <c r="AN7" s="2"/>
    </row>
    <row r="8" spans="1:40" ht="15.75" x14ac:dyDescent="0.25">
      <c r="A8" s="1">
        <v>4</v>
      </c>
      <c r="B8" s="1" t="s">
        <v>22</v>
      </c>
      <c r="C8" s="1">
        <f t="shared" si="0"/>
        <v>1009.8</v>
      </c>
      <c r="D8" s="1">
        <v>200</v>
      </c>
      <c r="E8" s="1">
        <v>120</v>
      </c>
      <c r="F8" s="1">
        <v>250</v>
      </c>
      <c r="G8" s="1">
        <v>350</v>
      </c>
      <c r="H8" s="1">
        <v>20</v>
      </c>
      <c r="I8" s="1">
        <v>26</v>
      </c>
      <c r="J8" s="1">
        <v>264</v>
      </c>
      <c r="K8" s="1">
        <v>264</v>
      </c>
      <c r="L8" s="1">
        <v>316.8</v>
      </c>
      <c r="M8" s="1"/>
      <c r="N8" s="1">
        <f t="shared" si="1"/>
        <v>264</v>
      </c>
      <c r="O8" s="1">
        <v>0.7</v>
      </c>
      <c r="P8" s="1">
        <f t="shared" si="2"/>
        <v>184.79999999999998</v>
      </c>
      <c r="Q8" s="1">
        <v>238</v>
      </c>
      <c r="R8" s="1">
        <v>238</v>
      </c>
      <c r="S8" s="1"/>
      <c r="T8" s="1"/>
      <c r="U8" s="1"/>
      <c r="V8" s="1"/>
      <c r="W8" s="1"/>
      <c r="X8" s="1"/>
      <c r="Y8" s="1"/>
      <c r="Z8" s="1"/>
      <c r="AA8" s="1">
        <v>6</v>
      </c>
      <c r="AB8" s="1">
        <v>51</v>
      </c>
      <c r="AC8" s="1"/>
      <c r="AD8" s="1"/>
      <c r="AE8" s="1">
        <v>300</v>
      </c>
      <c r="AF8" s="1">
        <v>10</v>
      </c>
      <c r="AG8" s="1">
        <v>3</v>
      </c>
      <c r="AH8" s="1">
        <v>30</v>
      </c>
      <c r="AI8" s="2" t="s">
        <v>25</v>
      </c>
      <c r="AJ8" s="2"/>
      <c r="AK8" s="2"/>
      <c r="AL8" s="2"/>
      <c r="AM8" s="2"/>
      <c r="AN8" s="2"/>
    </row>
    <row r="9" spans="1:40" ht="78.75" x14ac:dyDescent="0.25">
      <c r="A9" s="1">
        <v>5</v>
      </c>
      <c r="B9" s="6" t="s">
        <v>27</v>
      </c>
      <c r="C9" s="1">
        <f t="shared" si="0"/>
        <v>1050</v>
      </c>
      <c r="D9" s="1"/>
      <c r="E9" s="1"/>
      <c r="F9" s="1"/>
      <c r="G9" s="1"/>
      <c r="H9" s="1"/>
      <c r="I9" s="1"/>
      <c r="J9" s="1">
        <v>1500</v>
      </c>
      <c r="K9" s="1"/>
      <c r="L9" s="1"/>
      <c r="M9" s="1">
        <v>2500</v>
      </c>
      <c r="N9" s="1">
        <f t="shared" si="1"/>
        <v>2500</v>
      </c>
      <c r="O9" s="1">
        <v>0.7</v>
      </c>
      <c r="P9" s="1">
        <v>1050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"/>
      <c r="AJ9" s="2"/>
      <c r="AK9" s="2"/>
      <c r="AL9" s="2"/>
      <c r="AM9" s="2"/>
      <c r="AN9" s="2"/>
    </row>
    <row r="10" spans="1:40" ht="15.75" x14ac:dyDescent="0.25">
      <c r="A10" s="1">
        <v>6</v>
      </c>
      <c r="B10" s="1" t="s">
        <v>28</v>
      </c>
      <c r="C10" s="1"/>
      <c r="D10" s="1"/>
      <c r="E10" s="1"/>
      <c r="F10" s="1"/>
      <c r="G10" s="1"/>
      <c r="H10" s="1"/>
      <c r="I10" s="1"/>
      <c r="J10" s="1"/>
      <c r="K10" s="1">
        <v>900</v>
      </c>
      <c r="L10" s="1">
        <v>1080</v>
      </c>
      <c r="M10" s="1"/>
      <c r="N10" s="1">
        <f t="shared" si="1"/>
        <v>900</v>
      </c>
      <c r="O10" s="1">
        <v>0.7</v>
      </c>
      <c r="P10" s="1">
        <f t="shared" si="2"/>
        <v>630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"/>
      <c r="AK10" s="2"/>
      <c r="AL10" s="2"/>
      <c r="AM10" s="2"/>
      <c r="AN10" s="2"/>
    </row>
    <row r="11" spans="1:40" ht="15.75" x14ac:dyDescent="0.25">
      <c r="A11" s="1">
        <v>7</v>
      </c>
      <c r="B11" s="1" t="s">
        <v>29</v>
      </c>
      <c r="C11" s="1"/>
      <c r="D11" s="1"/>
      <c r="E11" s="1"/>
      <c r="F11" s="1"/>
      <c r="G11" s="1"/>
      <c r="H11" s="1"/>
      <c r="I11" s="1"/>
      <c r="J11" s="1">
        <v>1403</v>
      </c>
      <c r="K11" s="1">
        <v>500</v>
      </c>
      <c r="L11" s="1">
        <v>600</v>
      </c>
      <c r="M11" s="1">
        <v>903</v>
      </c>
      <c r="N11" s="1">
        <f t="shared" si="1"/>
        <v>1403</v>
      </c>
      <c r="O11" s="1">
        <v>0.7</v>
      </c>
      <c r="P11" s="1">
        <f t="shared" si="2"/>
        <v>982.09999999999991</v>
      </c>
      <c r="Q11" s="1">
        <v>200</v>
      </c>
      <c r="R11" s="1">
        <v>200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"/>
      <c r="AJ11" s="2"/>
      <c r="AK11" s="2"/>
      <c r="AL11" s="2"/>
      <c r="AM11" s="2"/>
      <c r="AN11" s="2"/>
    </row>
    <row r="12" spans="1:40" ht="15.75" x14ac:dyDescent="0.25">
      <c r="A12" s="1">
        <v>8</v>
      </c>
      <c r="B12" s="1" t="s">
        <v>30</v>
      </c>
      <c r="C12" s="1">
        <f t="shared" si="0"/>
        <v>1022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1"/>
        <v>0</v>
      </c>
      <c r="O12" s="1">
        <v>0.7</v>
      </c>
      <c r="P12" s="1">
        <f t="shared" si="2"/>
        <v>0</v>
      </c>
      <c r="Q12" s="1"/>
      <c r="R12" s="1"/>
      <c r="S12" s="1">
        <v>110</v>
      </c>
      <c r="T12" s="1">
        <v>66</v>
      </c>
      <c r="U12" s="1">
        <v>50</v>
      </c>
      <c r="V12" s="1">
        <v>60</v>
      </c>
      <c r="W12" s="1"/>
      <c r="X12" s="1"/>
      <c r="Y12" s="1">
        <v>200</v>
      </c>
      <c r="Z12" s="1">
        <v>500</v>
      </c>
      <c r="AA12" s="1">
        <v>5</v>
      </c>
      <c r="AB12" s="1">
        <v>396</v>
      </c>
      <c r="AC12" s="1"/>
      <c r="AD12" s="1"/>
      <c r="AE12" s="1"/>
      <c r="AF12" s="1"/>
      <c r="AG12" s="1"/>
      <c r="AH12" s="1"/>
      <c r="AI12" s="2" t="s">
        <v>31</v>
      </c>
      <c r="AJ12" s="2"/>
      <c r="AK12" s="2"/>
      <c r="AL12" s="2"/>
      <c r="AM12" s="2"/>
      <c r="AN12" s="2"/>
    </row>
    <row r="13" spans="1:40" ht="15.75" x14ac:dyDescent="0.25">
      <c r="A13" s="1">
        <v>9</v>
      </c>
      <c r="B13" s="1" t="s">
        <v>32</v>
      </c>
      <c r="C13" s="1">
        <f t="shared" si="0"/>
        <v>1079.3</v>
      </c>
      <c r="D13" s="1"/>
      <c r="E13" s="1"/>
      <c r="F13" s="1"/>
      <c r="G13" s="1"/>
      <c r="H13" s="1"/>
      <c r="I13" s="1"/>
      <c r="J13" s="1">
        <v>300</v>
      </c>
      <c r="K13" s="1"/>
      <c r="L13" s="1"/>
      <c r="M13" s="1">
        <v>300</v>
      </c>
      <c r="N13" s="1">
        <f t="shared" si="1"/>
        <v>300</v>
      </c>
      <c r="O13" s="1">
        <v>0.7</v>
      </c>
      <c r="P13" s="1">
        <f t="shared" si="2"/>
        <v>210</v>
      </c>
      <c r="Q13" s="1"/>
      <c r="R13" s="1"/>
      <c r="S13" s="1"/>
      <c r="T13" s="1"/>
      <c r="U13" s="1"/>
      <c r="V13" s="1"/>
      <c r="W13" s="1">
        <v>1</v>
      </c>
      <c r="X13" s="1">
        <v>200</v>
      </c>
      <c r="Y13" s="1">
        <v>150</v>
      </c>
      <c r="Z13" s="1">
        <v>375</v>
      </c>
      <c r="AA13" s="1">
        <v>6</v>
      </c>
      <c r="AB13" s="1">
        <v>294.3</v>
      </c>
      <c r="AC13" s="1"/>
      <c r="AD13" s="1"/>
      <c r="AE13" s="1"/>
      <c r="AF13" s="1"/>
      <c r="AG13" s="1"/>
      <c r="AH13" s="1"/>
      <c r="AI13" s="2" t="s">
        <v>31</v>
      </c>
      <c r="AJ13" s="2"/>
      <c r="AK13" s="2"/>
      <c r="AL13" s="2"/>
      <c r="AM13" s="2"/>
      <c r="AN13" s="2"/>
    </row>
    <row r="14" spans="1:40" ht="15.75" x14ac:dyDescent="0.25">
      <c r="A14" s="1">
        <v>10</v>
      </c>
      <c r="B14" s="1" t="s">
        <v>33</v>
      </c>
      <c r="C14" s="1">
        <f t="shared" si="0"/>
        <v>565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186</v>
      </c>
      <c r="Z14" s="1">
        <v>465</v>
      </c>
      <c r="AA14" s="1">
        <v>4</v>
      </c>
      <c r="AB14" s="1">
        <v>100</v>
      </c>
      <c r="AC14" s="1"/>
      <c r="AD14" s="1"/>
      <c r="AE14" s="1"/>
      <c r="AF14" s="1"/>
      <c r="AG14" s="1"/>
      <c r="AH14" s="1"/>
      <c r="AI14" s="2" t="s">
        <v>34</v>
      </c>
      <c r="AJ14" s="2"/>
      <c r="AK14" s="2"/>
      <c r="AL14" s="2"/>
      <c r="AM14" s="2"/>
      <c r="AN14" s="2"/>
    </row>
    <row r="15" spans="1:40" ht="15.75" x14ac:dyDescent="0.25">
      <c r="A15" s="1">
        <v>11</v>
      </c>
      <c r="B15" s="1" t="s">
        <v>35</v>
      </c>
      <c r="C15" s="1">
        <f t="shared" si="0"/>
        <v>79</v>
      </c>
      <c r="D15" s="1"/>
      <c r="E15" s="1"/>
      <c r="F15" s="1"/>
      <c r="G15" s="1"/>
      <c r="H15" s="1">
        <v>30</v>
      </c>
      <c r="I15" s="1">
        <v>39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v>300</v>
      </c>
      <c r="AF15" s="1">
        <v>10</v>
      </c>
      <c r="AG15" s="1">
        <v>3</v>
      </c>
      <c r="AH15" s="1">
        <v>30</v>
      </c>
      <c r="AI15" s="2"/>
      <c r="AJ15" s="2"/>
      <c r="AK15" s="2"/>
      <c r="AL15" s="2"/>
      <c r="AM15" s="2"/>
      <c r="AN15" s="2"/>
    </row>
    <row r="16" spans="1:40" ht="15.75" x14ac:dyDescent="0.25">
      <c r="A16" s="1">
        <v>12</v>
      </c>
      <c r="B16" s="1" t="s">
        <v>37</v>
      </c>
      <c r="C16" s="1">
        <f t="shared" si="0"/>
        <v>44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>
        <v>35</v>
      </c>
      <c r="AD16" s="1">
        <v>44</v>
      </c>
      <c r="AE16" s="1"/>
      <c r="AF16" s="1"/>
      <c r="AG16" s="1"/>
      <c r="AH16" s="1"/>
      <c r="AI16" s="2"/>
      <c r="AJ16" s="2"/>
      <c r="AK16" s="2"/>
      <c r="AL16" s="2"/>
      <c r="AM16" s="2"/>
      <c r="AN16" s="2"/>
    </row>
    <row r="17" spans="1:40" ht="15.75" x14ac:dyDescent="0.25">
      <c r="A17" s="1"/>
      <c r="B17" s="1"/>
      <c r="C17" s="1">
        <f>C5+C6+C7+C8+C9+C10+C11+C12+C13+C14+C15+C16</f>
        <v>7167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/>
      <c r="AJ17" s="2"/>
      <c r="AK17" s="2"/>
      <c r="AL17" s="2"/>
      <c r="AM17" s="2"/>
      <c r="AN17" s="2"/>
    </row>
    <row r="18" spans="1:4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/>
      <c r="AJ18" s="2"/>
      <c r="AK18" s="2"/>
      <c r="AL18" s="2"/>
      <c r="AM18" s="2"/>
      <c r="AN18" s="2"/>
    </row>
  </sheetData>
  <mergeCells count="30">
    <mergeCell ref="T3:T4"/>
    <mergeCell ref="U3:U4"/>
    <mergeCell ref="AH3:AH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V3:V4"/>
    <mergeCell ref="A3:A4"/>
    <mergeCell ref="C3:C4"/>
    <mergeCell ref="K3:M3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P3:P4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16"/>
  <sheetViews>
    <sheetView topLeftCell="A7" workbookViewId="0">
      <selection activeCell="B15" sqref="B15"/>
    </sheetView>
  </sheetViews>
  <sheetFormatPr defaultRowHeight="15" x14ac:dyDescent="0.25"/>
  <cols>
    <col min="3" max="3" width="20.7109375" customWidth="1"/>
    <col min="4" max="4" width="12.7109375" bestFit="1" customWidth="1"/>
  </cols>
  <sheetData>
    <row r="9" spans="2:14" ht="15.75" customHeight="1" x14ac:dyDescent="0.25">
      <c r="B9" s="37" t="s">
        <v>36</v>
      </c>
      <c r="C9" s="35" t="s">
        <v>0</v>
      </c>
      <c r="D9" s="33" t="s">
        <v>11</v>
      </c>
      <c r="E9" s="43" t="s">
        <v>4</v>
      </c>
      <c r="F9" s="33" t="s">
        <v>2</v>
      </c>
      <c r="G9" s="33" t="s">
        <v>6</v>
      </c>
      <c r="H9" s="33" t="s">
        <v>2</v>
      </c>
      <c r="I9" s="33" t="s">
        <v>7</v>
      </c>
      <c r="J9" s="33" t="s">
        <v>2</v>
      </c>
      <c r="K9" s="33" t="s">
        <v>8</v>
      </c>
      <c r="L9" s="33" t="s">
        <v>2</v>
      </c>
      <c r="M9" s="33" t="s">
        <v>9</v>
      </c>
      <c r="N9" s="33" t="s">
        <v>2</v>
      </c>
    </row>
    <row r="10" spans="2:14" ht="76.5" customHeight="1" x14ac:dyDescent="0.25">
      <c r="B10" s="38"/>
      <c r="C10" s="38"/>
      <c r="D10" s="44"/>
      <c r="E10" s="38"/>
      <c r="F10" s="44"/>
      <c r="G10" s="44"/>
      <c r="H10" s="44"/>
      <c r="I10" s="44"/>
      <c r="J10" s="44"/>
      <c r="K10" s="44"/>
      <c r="L10" s="44"/>
      <c r="M10" s="44"/>
      <c r="N10" s="44"/>
    </row>
    <row r="11" spans="2:14" ht="15.75" x14ac:dyDescent="0.25">
      <c r="B11" s="9">
        <v>1</v>
      </c>
      <c r="C11" s="9" t="s">
        <v>16</v>
      </c>
      <c r="D11" s="9">
        <f>H11+J11+L11+N11+F11</f>
        <v>826.7</v>
      </c>
      <c r="E11" s="9">
        <v>1181</v>
      </c>
      <c r="F11" s="9">
        <v>826.7</v>
      </c>
      <c r="G11" s="9"/>
      <c r="H11" s="9"/>
      <c r="I11" s="9"/>
      <c r="J11" s="9"/>
      <c r="K11" s="9"/>
      <c r="L11" s="9"/>
      <c r="M11" s="9"/>
      <c r="N11" s="9"/>
    </row>
    <row r="12" spans="2:14" ht="94.5" customHeight="1" x14ac:dyDescent="0.25">
      <c r="B12" s="9">
        <v>2</v>
      </c>
      <c r="C12" s="6" t="s">
        <v>27</v>
      </c>
      <c r="D12" s="9">
        <f>H12+J12+L12+N12+F12</f>
        <v>1050</v>
      </c>
      <c r="E12" s="9">
        <v>1500</v>
      </c>
      <c r="F12" s="9">
        <v>1050</v>
      </c>
      <c r="G12" s="9"/>
      <c r="H12" s="9"/>
      <c r="I12" s="9"/>
      <c r="J12" s="9"/>
      <c r="K12" s="9"/>
      <c r="L12" s="9"/>
      <c r="M12" s="9"/>
      <c r="N12" s="9"/>
    </row>
    <row r="13" spans="2:14" ht="15.75" x14ac:dyDescent="0.25">
      <c r="B13" s="9">
        <v>3</v>
      </c>
      <c r="C13" s="9" t="s">
        <v>32</v>
      </c>
      <c r="D13" s="9">
        <f>H13+J13+L13+N13+F13</f>
        <v>1079.3</v>
      </c>
      <c r="E13" s="9">
        <v>300</v>
      </c>
      <c r="F13" s="9">
        <v>210</v>
      </c>
      <c r="G13" s="9">
        <v>1</v>
      </c>
      <c r="H13" s="9">
        <v>200</v>
      </c>
      <c r="I13" s="9">
        <v>150</v>
      </c>
      <c r="J13" s="9">
        <v>375</v>
      </c>
      <c r="K13" s="9">
        <v>6</v>
      </c>
      <c r="L13" s="9">
        <v>294.3</v>
      </c>
      <c r="M13" s="9"/>
      <c r="N13" s="9"/>
    </row>
    <row r="14" spans="2:14" ht="47.25" x14ac:dyDescent="0.25">
      <c r="B14" s="9">
        <v>4</v>
      </c>
      <c r="C14" s="9" t="s">
        <v>37</v>
      </c>
      <c r="D14" s="9">
        <f>H14+J14+L14+N14+F14</f>
        <v>44</v>
      </c>
      <c r="E14" s="9"/>
      <c r="F14" s="9"/>
      <c r="G14" s="9"/>
      <c r="H14" s="9"/>
      <c r="I14" s="9"/>
      <c r="J14" s="9"/>
      <c r="K14" s="9"/>
      <c r="L14" s="9"/>
      <c r="M14" s="9">
        <v>35</v>
      </c>
      <c r="N14" s="9">
        <v>44</v>
      </c>
    </row>
    <row r="15" spans="2:14" ht="15.75" x14ac:dyDescent="0.25">
      <c r="B15" s="9"/>
      <c r="C15" s="9"/>
      <c r="D15" s="9">
        <f>D11+D12+D13+D14</f>
        <v>3000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</sheetData>
  <mergeCells count="13">
    <mergeCell ref="E9:E10"/>
    <mergeCell ref="F9:F10"/>
    <mergeCell ref="B9:B10"/>
    <mergeCell ref="C9:C10"/>
    <mergeCell ref="D9:D10"/>
    <mergeCell ref="M9:M10"/>
    <mergeCell ref="N9:N10"/>
    <mergeCell ref="G9:G10"/>
    <mergeCell ref="H9:H10"/>
    <mergeCell ref="I9:I10"/>
    <mergeCell ref="J9:J10"/>
    <mergeCell ref="K9:K10"/>
    <mergeCell ref="L9:L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view="pageBreakPreview" zoomScale="60" zoomScaleNormal="70" workbookViewId="0">
      <selection activeCell="E9" sqref="E9"/>
    </sheetView>
  </sheetViews>
  <sheetFormatPr defaultRowHeight="15" x14ac:dyDescent="0.25"/>
  <cols>
    <col min="1" max="1" width="5.85546875" style="16" customWidth="1"/>
    <col min="2" max="2" width="34.140625" style="16" customWidth="1"/>
    <col min="3" max="3" width="31.85546875" style="16" customWidth="1"/>
    <col min="4" max="4" width="14.140625" style="16" customWidth="1"/>
    <col min="5" max="5" width="22.42578125" style="16" customWidth="1"/>
    <col min="6" max="6" width="18.5703125" style="16" customWidth="1"/>
    <col min="7" max="15" width="9.140625" style="16"/>
    <col min="16" max="17" width="0" style="16" hidden="1" customWidth="1"/>
    <col min="18" max="19" width="9.140625" style="16"/>
    <col min="20" max="21" width="0" style="16" hidden="1" customWidth="1"/>
    <col min="22" max="23" width="9.140625" style="16"/>
    <col min="24" max="25" width="0" style="16" hidden="1" customWidth="1"/>
    <col min="26" max="16384" width="9.140625" style="16"/>
  </cols>
  <sheetData>
    <row r="1" spans="1:27" s="55" customFormat="1" ht="18.75" x14ac:dyDescent="0.3">
      <c r="A1" s="26" t="s">
        <v>58</v>
      </c>
      <c r="B1" s="54"/>
    </row>
    <row r="2" spans="1:27" s="55" customFormat="1" ht="18.75" x14ac:dyDescent="0.3">
      <c r="A2" s="26" t="s">
        <v>59</v>
      </c>
      <c r="B2" s="54"/>
    </row>
    <row r="3" spans="1:27" s="57" customFormat="1" ht="18.75" x14ac:dyDescent="0.3">
      <c r="A3" s="56" t="s">
        <v>60</v>
      </c>
      <c r="B3" s="56"/>
    </row>
    <row r="4" spans="1:27" s="57" customFormat="1" ht="18.75" x14ac:dyDescent="0.3">
      <c r="A4" s="58" t="s">
        <v>61</v>
      </c>
      <c r="B4" s="59"/>
    </row>
    <row r="5" spans="1:27" s="57" customFormat="1" ht="18.75" x14ac:dyDescent="0.3">
      <c r="A5" s="27" t="s">
        <v>57</v>
      </c>
      <c r="B5" s="59"/>
    </row>
    <row r="6" spans="1:27" s="32" customFormat="1" ht="18.75" x14ac:dyDescent="0.2">
      <c r="B6" s="31"/>
    </row>
    <row r="7" spans="1:27" ht="18.75" x14ac:dyDescent="0.25">
      <c r="A7" s="53" t="s">
        <v>54</v>
      </c>
      <c r="B7" s="53"/>
      <c r="C7" s="53"/>
      <c r="D7" s="53"/>
      <c r="E7" s="53"/>
      <c r="F7" s="53"/>
    </row>
    <row r="8" spans="1:27" ht="37.5" x14ac:dyDescent="0.25">
      <c r="A8" s="15" t="s">
        <v>38</v>
      </c>
      <c r="B8" s="22" t="s">
        <v>0</v>
      </c>
      <c r="C8" s="22" t="s">
        <v>50</v>
      </c>
      <c r="D8" s="23" t="s">
        <v>46</v>
      </c>
      <c r="E8" s="23" t="s">
        <v>47</v>
      </c>
      <c r="F8" s="23" t="s">
        <v>48</v>
      </c>
      <c r="G8" s="19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ht="18" customHeight="1" x14ac:dyDescent="0.25">
      <c r="A9" s="17">
        <v>1</v>
      </c>
      <c r="B9" s="15" t="s">
        <v>39</v>
      </c>
      <c r="C9" s="17" t="s">
        <v>51</v>
      </c>
      <c r="D9" s="17" t="s">
        <v>49</v>
      </c>
      <c r="E9" s="17">
        <v>34</v>
      </c>
      <c r="F9" s="10">
        <f>E9*25</f>
        <v>850</v>
      </c>
      <c r="G9" s="24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ht="18" customHeight="1" x14ac:dyDescent="0.25">
      <c r="A10" s="17">
        <v>2</v>
      </c>
      <c r="B10" s="15" t="s">
        <v>40</v>
      </c>
      <c r="C10" s="17" t="s">
        <v>51</v>
      </c>
      <c r="D10" s="17" t="s">
        <v>49</v>
      </c>
      <c r="E10" s="17">
        <v>40</v>
      </c>
      <c r="F10" s="10">
        <f t="shared" ref="F10:F15" si="0">E10*25</f>
        <v>1000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18" customFormat="1" ht="18" customHeight="1" x14ac:dyDescent="0.25">
      <c r="A11" s="17">
        <v>3</v>
      </c>
      <c r="B11" s="15" t="s">
        <v>41</v>
      </c>
      <c r="C11" s="17" t="s">
        <v>51</v>
      </c>
      <c r="D11" s="17" t="s">
        <v>49</v>
      </c>
      <c r="E11" s="17">
        <v>4</v>
      </c>
      <c r="F11" s="10">
        <f t="shared" si="0"/>
        <v>100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s="18" customFormat="1" ht="18" customHeight="1" x14ac:dyDescent="0.25">
      <c r="A12" s="17">
        <v>4</v>
      </c>
      <c r="B12" s="15" t="s">
        <v>45</v>
      </c>
      <c r="C12" s="17" t="s">
        <v>51</v>
      </c>
      <c r="D12" s="17" t="s">
        <v>49</v>
      </c>
      <c r="E12" s="17">
        <v>13</v>
      </c>
      <c r="F12" s="10">
        <f t="shared" si="0"/>
        <v>325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8" customHeight="1" x14ac:dyDescent="0.25">
      <c r="A13" s="17">
        <v>5</v>
      </c>
      <c r="B13" s="15" t="s">
        <v>42</v>
      </c>
      <c r="C13" s="17" t="s">
        <v>51</v>
      </c>
      <c r="D13" s="17" t="s">
        <v>49</v>
      </c>
      <c r="E13" s="17">
        <v>11</v>
      </c>
      <c r="F13" s="10">
        <f t="shared" si="0"/>
        <v>275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8" customHeight="1" x14ac:dyDescent="0.25">
      <c r="A14" s="17">
        <v>1</v>
      </c>
      <c r="B14" s="21" t="s">
        <v>43</v>
      </c>
      <c r="C14" s="20" t="s">
        <v>51</v>
      </c>
      <c r="D14" s="17" t="s">
        <v>49</v>
      </c>
      <c r="E14" s="20">
        <v>12</v>
      </c>
      <c r="F14" s="10">
        <f t="shared" si="0"/>
        <v>300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s="18" customFormat="1" ht="18" customHeight="1" x14ac:dyDescent="0.25">
      <c r="A15" s="17">
        <v>2</v>
      </c>
      <c r="B15" s="21" t="s">
        <v>44</v>
      </c>
      <c r="C15" s="20" t="s">
        <v>51</v>
      </c>
      <c r="D15" s="17" t="s">
        <v>49</v>
      </c>
      <c r="E15" s="20">
        <v>48</v>
      </c>
      <c r="F15" s="10">
        <f t="shared" si="0"/>
        <v>1200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18" customFormat="1" ht="18.75" x14ac:dyDescent="0.25">
      <c r="A16" s="50" t="s">
        <v>52</v>
      </c>
      <c r="B16" s="51"/>
      <c r="C16" s="51"/>
      <c r="D16" s="52"/>
      <c r="E16" s="22">
        <f>SUM(E9:E15)</f>
        <v>162</v>
      </c>
      <c r="F16" s="22">
        <f>SUM(F9:F15)</f>
        <v>4050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18" customFormat="1" ht="32.25" customHeight="1" x14ac:dyDescent="0.25">
      <c r="A17" s="14"/>
      <c r="B17" s="12"/>
      <c r="C17" s="12"/>
      <c r="D17" s="12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30" customFormat="1" ht="25.5" customHeight="1" x14ac:dyDescent="0.25">
      <c r="A18" s="47" t="s">
        <v>55</v>
      </c>
      <c r="B18" s="47"/>
      <c r="C18" s="47"/>
      <c r="D18" s="29"/>
      <c r="E18" s="46"/>
      <c r="F18" s="4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8.75" x14ac:dyDescent="0.25">
      <c r="A19" s="45" t="s">
        <v>56</v>
      </c>
      <c r="B19" s="45"/>
      <c r="C19" s="45"/>
      <c r="D19" s="25"/>
      <c r="E19" s="46" t="s">
        <v>53</v>
      </c>
      <c r="F19" s="4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</sheetData>
  <mergeCells count="27">
    <mergeCell ref="A7:F7"/>
    <mergeCell ref="A3:B3"/>
    <mergeCell ref="AA8:AA9"/>
    <mergeCell ref="W8:W9"/>
    <mergeCell ref="X8:X9"/>
    <mergeCell ref="Y8:Y9"/>
    <mergeCell ref="Z8:Z9"/>
    <mergeCell ref="T8:T9"/>
    <mergeCell ref="U8:U9"/>
    <mergeCell ref="V8:V9"/>
    <mergeCell ref="Q8:Q9"/>
    <mergeCell ref="R8:R9"/>
    <mergeCell ref="A19:C19"/>
    <mergeCell ref="E19:F19"/>
    <mergeCell ref="A18:C18"/>
    <mergeCell ref="E18:F18"/>
    <mergeCell ref="S8:S9"/>
    <mergeCell ref="P8:P9"/>
    <mergeCell ref="H8:H9"/>
    <mergeCell ref="I8:I9"/>
    <mergeCell ref="J8:J9"/>
    <mergeCell ref="K8:K9"/>
    <mergeCell ref="L8:L9"/>
    <mergeCell ref="N8:N9"/>
    <mergeCell ref="O8:O9"/>
    <mergeCell ref="A16:D16"/>
    <mergeCell ref="M8:M9"/>
  </mergeCells>
  <pageMargins left="0.7" right="0.7" top="0.75" bottom="0.75" header="0.3" footer="0.3"/>
  <pageSetup paperSize="9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вкр</vt:lpstr>
      <vt:lpstr>вкр!Область_печати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1</cp:lastModifiedBy>
  <cp:lastPrinted>2014-04-02T13:07:15Z</cp:lastPrinted>
  <dcterms:created xsi:type="dcterms:W3CDTF">2013-09-27T06:34:58Z</dcterms:created>
  <dcterms:modified xsi:type="dcterms:W3CDTF">2014-04-02T13:07:17Z</dcterms:modified>
</cp:coreProperties>
</file>